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1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<sst xmlns="http://schemas.openxmlformats.org/spreadsheetml/2006/main" count="27185" uniqueCount="795">
  <si>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</si>
  <si>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</si>
  <si>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</si>
  <si>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</si>
  <si>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</si>
  <si>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</si>
  <si>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</si>
  <si>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</si>
  <si>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</si>
  <si>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</si>
  <si>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</si>
  <si>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</si>
  <si>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</si>
  <si>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</si>
  <si>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</si>
  <si>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</si>
  <si>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</si>
  <si>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</si>
  <si>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</si>
  <si>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</si>
  <si>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</si>
  <si>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</si>
  <si>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</si>
  <si>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</si>
  <si>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</si>
  <si>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</si>
  <si>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</si>
  <si>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</si>
  <si>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</si>
  <si>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</si>
  <si>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</si>
  <si>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</si>
  <si>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</si>
  <si>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</si>
  <si>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</si>
  <si>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</si>
  <si>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</si>
  <si>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</si>
  <si>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</si>
  <si>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</si>
  <si>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</si>
  <si>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</si>
  <si>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</si>
  <si>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</si>
  <si>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</si>
  <si>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</si>
  <si>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</si>
  <si>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</si>
  <si>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</si>
  <si>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</si>
  <si>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</si>
  <si>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</si>
  <si>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</si>
  <si>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</si>
  <si>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</si>
  <si>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</si>
  <si>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</si>
  <si>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</si>
  <si>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</si>
  <si>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</si>
  <si>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</si>
  <si>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</si>
  <si>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</si>
  <si>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</si>
  <si>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</si>
  <si>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</si>
  <si>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</si>
  <si>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</si>
  <si>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</si>
  <si>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</si>
  <si>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</si>
  <si>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</si>
  <si>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</si>
  <si>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</si>
  <si>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</si>
  <si>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</si>
  <si>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</si>
  <si>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</si>
  <si>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</si>
  <si>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</si>
  <si>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</si>
  <si>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</si>
  <si>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</si>
  <si>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</si>
  <si>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</si>
  <si>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</si>
  <si>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</si>
  <si>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</si>
  <si>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</si>
  <si>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</si>
  <si>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</si>
  <si>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</si>
  <si>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</si>
  <si>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</si>
  <si>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</si>
  <si>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</si>
  <si>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</si>
  <si>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</si>
  <si>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</si>
  <si>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</si>
  <si>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</si>
  <si>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</si>
  <si>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</si>
  <si>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</si>
  <si>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</si>
  <si>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</si>
  <si>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</si>
  <si>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</si>
  <si>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</si>
  <si>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</si>
  <si>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</si>
  <si>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</si>
  <si>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</si>
  <si>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</si>
  <si>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</si>
  <si>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</si>
  <si>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</si>
  <si>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</si>
  <si>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</si>
  <si>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</si>
  <si>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</si>
  <si>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</si>
  <si>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</si>
  <si>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</si>
  <si>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</si>
  <si>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</si>
  <si>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</si>
  <si>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</si>
  <si>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</si>
  <si>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</si>
  <si>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</si>
  <si>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</si>
  <si>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</si>
  <si>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</si>
  <si>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</si>
  <si>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</si>
  <si>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</si>
  <si>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</si>
  <si>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</si>
  <si>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</si>
  <si>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</si>
  <si>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</si>
  <si>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</si>
  <si>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</si>
  <si>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</si>
  <si>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</si>
  <si>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</si>
  <si>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</si>
  <si>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</si>
  <si>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</si>
  <si>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</si>
  <si>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</si>
  <si>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</si>
  <si>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</si>
  <si>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</si>
  <si>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</si>
  <si>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</si>
  <si>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</si>
  <si>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</si>
  <si>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</si>
  <si>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</si>
  <si>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</si>
  <si>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</si>
  <si>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</si>
  <si>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</si>
  <si>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</si>
  <si>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</si>
  <si>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</si>
  <si>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</si>
  <si>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</si>
  <si>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</si>
  <si>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</si>
  <si>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</si>
  <si>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</si>
  <si>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</si>
  <si>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</si>
  <si>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</si>
  <si>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</si>
  <si>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</si>
  <si>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</si>
  <si>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</si>
  <si>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</si>
  <si>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</si>
  <si>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</si>
  <si>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</si>
  <si>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</si>
  <si>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</si>
  <si>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</si>
  <si>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</si>
  <si>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</si>
  <si>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</si>
  <si>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</si>
  <si>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</si>
  <si>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</si>
  <si>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</si>
  <si>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</si>
  <si>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</si>
  <si>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</si>
  <si>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</si>
  <si>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</si>
  <si>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</si>
  <si>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</si>
  <si>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</si>
  <si>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</si>
  <si>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</si>
  <si>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</si>
  <si>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</si>
  <si>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</si>
  <si>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</si>
  <si>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</si>
  <si>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</si>
  <si>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</si>
  <si>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</si>
  <si>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</si>
  <si>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</si>
  <si>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</si>
  <si>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</si>
  <si>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</si>
  <si>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</si>
  <si>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</si>
  <si>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</si>
  <si>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</si>
  <si>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</si>
  <si>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</si>
  <si>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</si>
  <si>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</si>
  <si>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</si>
  <si>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</si>
  <si>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</si>
  <si>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</si>
  <si>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</si>
  <si>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</si>
  <si>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</si>
  <si>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</si>
  <si>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</si>
  <si>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</si>
  <si>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</si>
  <si>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</si>
  <si>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</si>
  <si>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</si>
  <si>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</si>
  <si>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</si>
  <si>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</si>
  <si>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</si>
  <si>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</si>
  <si>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</si>
  <si>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</si>
  <si>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</si>
  <si>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</si>
  <si>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</si>
  <si>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</si>
  <si>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</si>
  <si>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</si>
  <si>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</si>
  <si>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</si>
  <si>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</si>
  <si>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</si>
  <si>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</si>
  <si>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</si>
  <si>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</si>
  <si>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</si>
  <si>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</si>
  <si>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</si>
  <si>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</si>
  <si>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</si>
  <si>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</si>
  <si>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</si>
  <si>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</si>
  <si>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</si>
  <si>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</si>
  <si>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</si>
  <si>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</si>
  <si>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</si>
  <si>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</si>
  <si>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</si>
  <si>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</si>
  <si>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</si>
  <si>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</si>
  <si>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</si>
  <si>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</si>
  <si>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</si>
  <si>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</si>
  <si>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</si>
  <si>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</si>
  <si>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</si>
  <si>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</si>
  <si>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</si>
  <si>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</si>
  <si>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</si>
  <si>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</si>
  <si>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</si>
  <si>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</si>
  <si>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</si>
  <si>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</si>
  <si>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</si>
  <si>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</si>
  <si>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</si>
  <si>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</si>
  <si>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</si>
  <si>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</si>
  <si>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</si>
  <si>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</si>
  <si>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</si>
  <si>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</si>
  <si>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</si>
  <si>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</si>
  <si>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</si>
  <si>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</si>
  <si>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</si>
  <si>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</si>
  <si>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</si>
  <si>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</si>
  <si>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</si>
  <si>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</si>
  <si>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</si>
  <si>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</si>
  <si>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</si>
  <si>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</si>
  <si>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</si>
  <si>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</si>
  <si>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</si>
  <si>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</si>
  <si>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</si>
  <si>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</si>
  <si>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</si>
  <si>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</si>
  <si>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</si>
  <si>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</si>
  <si>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</si>
  <si>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</si>
  <si>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</si>
  <si>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</si>
  <si>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</si>
  <si>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</si>
  <si>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</si>
  <si>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</si>
  <si>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</si>
  <si>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</si>
  <si>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</si>
  <si>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</si>
  <si>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</si>
  <si>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</si>
  <si>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</si>
  <si>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</si>
  <si>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</si>
  <si>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</si>
  <si>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</si>
  <si>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</si>
  <si>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</si>
  <si>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</si>
  <si>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</si>
  <si>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</si>
  <si>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</si>
  <si>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</si>
  <si>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</si>
  <si>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</si>
  <si>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</si>
  <si>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</si>
  <si>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</si>
  <si>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</si>
  <si>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</si>
  <si>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</si>
  <si>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</si>
  <si>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</si>
  <si>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</si>
  <si>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</si>
  <si>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</si>
  <si>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</si>
  <si>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</si>
  <si>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</si>
  <si>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</si>
  <si>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</si>
  <si>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</si>
  <si>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</si>
  <si>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</si>
  <si>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</si>
  <si>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</si>
  <si>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</si>
  <si>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</si>
  <si>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</si>
  <si>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</si>
  <si>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</si>
  <si>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</si>
  <si>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</si>
  <si>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</si>
  <si>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</si>
  <si>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</si>
  <si>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</si>
  <si>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</si>
  <si>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</si>
  <si>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</si>
  <si>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</si>
  <si>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</si>
  <si>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</si>
  <si>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</si>
  <si>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</si>
  <si>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</si>
  <si>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</si>
  <si>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</si>
  <si>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</si>
  <si>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</si>
  <si>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</si>
  <si>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</si>
  <si>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</si>
  <si>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</si>
  <si>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</si>
  <si>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</si>
  <si>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</si>
  <si>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</si>
  <si>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</si>
  <si>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</si>
  <si>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</si>
  <si>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</si>
  <si>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</si>
  <si>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</si>
  <si>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</si>
  <si>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</si>
  <si>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</si>
  <si>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</si>
  <si>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</si>
  <si>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</si>
  <si>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</si>
  <si>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</si>
  <si>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</si>
  <si>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</si>
  <si>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</si>
  <si>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</si>
  <si>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</si>
  <si>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</si>
  <si>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</si>
  <si>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</si>
  <si>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</si>
  <si>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</si>
  <si>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</si>
  <si>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</si>
  <si>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</si>
  <si>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</si>
  <si>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</si>
  <si>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</si>
  <si>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</si>
  <si>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</si>
  <si>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</si>
  <si>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</si>
  <si>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</si>
  <si>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</si>
  <si>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</si>
  <si>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</si>
  <si>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</si>
  <si>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</si>
  <si>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</si>
  <si>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</si>
  <si>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</si>
  <si>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</si>
  <si>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</si>
  <si>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</si>
  <si>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</si>
  <si>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</si>
  <si>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</si>
  <si>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</si>
  <si>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</si>
  <si>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</si>
  <si>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</si>
  <si>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</si>
  <si>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</si>
  <si>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</si>
  <si>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</si>
  <si>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</si>
  <si>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</si>
  <si>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</si>
  <si>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</si>
  <si>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</si>
  <si>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</si>
  <si>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</si>
  <si>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</si>
  <si>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</si>
  <si>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</si>
  <si>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</si>
  <si>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</si>
  <si>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</si>
  <si>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</si>
  <si>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</si>
  <si>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</si>
  <si>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</si>
  <si>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</si>
  <si>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</si>
  <si>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</si>
  <si>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</si>
  <si>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</si>
  <si>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</si>
  <si>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</si>
  <si>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</si>
  <si>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</si>
  <si>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</si>
  <si>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</si>
  <si>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</si>
  <si>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</si>
  <si>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</si>
  <si>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</si>
  <si>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</si>
  <si>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</si>
  <si>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</si>
  <si>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</si>
  <si>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</si>
  <si>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</si>
  <si>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</si>
  <si>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</si>
  <si>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</si>
  <si>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</si>
  <si>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</si>
  <si>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</si>
  <si>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</si>
  <si>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</si>
  <si>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</si>
  <si>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</si>
  <si>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</si>
  <si>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</si>
  <si>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</si>
  <si>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</si>
  <si>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</si>
  <si>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</si>
  <si>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</si>
  <si>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</si>
  <si>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</si>
  <si>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</si>
  <si>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</si>
  <si>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</si>
  <si>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</si>
  <si>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</si>
  <si>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</si>
  <si>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</si>
  <si>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</si>
  <si>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</si>
  <si>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</si>
  <si>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</si>
  <si>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</si>
  <si>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</si>
  <si>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</si>
  <si>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</si>
  <si>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</si>
  <si>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</si>
  <si>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</si>
  <si>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</si>
  <si>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</si>
  <si>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</si>
  <si>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</si>
  <si>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</si>
  <si>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</si>
  <si>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</si>
  <si>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</si>
  <si>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</si>
  <si>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</si>
  <si>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</si>
  <si>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</si>
  <si>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</si>
  <si>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</si>
  <si>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</si>
  <si>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</si>
  <si>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</si>
  <si>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</si>
  <si>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</si>
  <si>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</si>
  <si>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</si>
  <si>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</si>
  <si>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</si>
  <si>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</si>
  <si>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</si>
  <si>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</si>
  <si>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</si>
  <si>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</si>
  <si>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</si>
  <si>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</si>
  <si>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</si>
  <si>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</si>
  <si>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</si>
  <si>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</si>
  <si>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</si>
  <si>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</si>
  <si>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</si>
  <si>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</si>
  <si>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</si>
  <si>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</si>
  <si>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</si>
  <si>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</si>
  <si>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</si>
  <si>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</si>
  <si>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</si>
  <si>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</si>
  <si>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</si>
  <si>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</si>
  <si>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</si>
  <si>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</si>
  <si>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</si>
  <si>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</si>
  <si>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</si>
  <si>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</si>
  <si>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</si>
  <si>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</si>
  <si>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</si>
  <si>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</si>
  <si>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</si>
  <si>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</si>
  <si>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</si>
  <si>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</si>
  <si>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</si>
  <si>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</si>
  <si>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</si>
  <si>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</si>
  <si>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</si>
  <si>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</si>
  <si>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</si>
  <si>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</si>
  <si>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</si>
  <si>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</si>
  <si>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</si>
  <si>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</si>
  <si>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</si>
  <si>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</si>
  <si>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</si>
  <si>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</si>
  <si>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</si>
  <si>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</si>
  <si>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</si>
  <si>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</si>
  <si>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</si>
  <si>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</si>
  <si>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</si>
  <si>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</si>
  <si>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</si>
  <si>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</si>
  <si>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</si>
  <si>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</si>
  <si>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</si>
  <si>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</si>
  <si>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</si>
  <si>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</si>
  <si>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</si>
  <si>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</si>
  <si>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</si>
  <si>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</si>
  <si>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</si>
  <si>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</si>
  <si>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</si>
  <si>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</si>
  <si>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</si>
  <si>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</si>
  <si>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</si>
  <si>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</si>
  <si>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</si>
  <si>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</si>
  <si>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</si>
  <si>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</si>
  <si>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</si>
  <si>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</si>
  <si>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</si>
  <si>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</si>
  <si>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</si>
  <si>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</si>
  <si>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</si>
  <si>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</si>
  <si>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</si>
  <si>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</si>
  <si>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</si>
  <si>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</si>
  <si>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</si>
  <si>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</si>
  <si>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</si>
  <si>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</si>
  <si>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</si>
  <si>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</si>
  <si>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</si>
  <si>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</si>
  <si>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</si>
  <si>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</si>
  <si>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</si>
  <si>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</si>
  <si>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</si>
  <si>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</si>
  <si>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</si>
  <si>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</si>
  <si>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</si>
  <si>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</si>
  <si>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</si>
  <si>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</si>
  <si>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</si>
  <si>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</si>
  <si>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</si>
  <si>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</si>
  <si>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</si>
  <si>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</si>
  <si>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</si>
  <si>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</si>
  <si>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</si>
  <si>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</si>
  <si>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</si>
  <si>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</si>
  <si>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</si>
  <si>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</si>
  <si>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</si>
  <si>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</si>
  <si>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</si>
  <si>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</si>
  <si>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</si>
  <si>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</si>
  <si>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</si>
  <si>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</si>
  <si>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</si>
  <si>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</si>
  <si>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</si>
  <si>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</si>
  <si>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</si>
  <si>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</si>
  <si>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</si>
  <si>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</si>
  <si>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</si>
  <si>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</si>
  <si>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</si>
  <si>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</si>
  <si>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</si>
  <si>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</si>
  <si>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</si>
  <si>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</si>
  <si>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</si>
  <si>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</si>
  <si>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</si>
  <si>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</si>
  <si>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</si>
  <si>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</si>
  <si>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</si>
  <si>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</si>
  <si>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</si>
  <si>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</si>
  <si>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</si>
  <si>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</si>
  <si>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</si>
  <si>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</si>
  <si>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</si>
  <si>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</si>
  <si>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</si>
  <si>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</si>
  <si>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</si>
  <si>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</si>
  <si>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</si>
  <si>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апрель апрель</t>
  </si>
  <si>
    <t xml:space="preserve"> июнь</t>
  </si>
  <si>
    <t xml:space="preserve"> декабрь</t>
  </si>
  <si>
    <t>февраль, июль</t>
  </si>
  <si>
    <t>февраль, апрель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</si>
  <si>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</si>
  <si>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</si>
  <si>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</si>
  <si>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</si>
  <si>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</si>
  <si>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</si>
  <si>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</si>
  <si>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</si>
  <si>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</si>
  <si>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</si>
  <si>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</si>
  <si>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</si>
  <si>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17 по ул. Кировская за 2016 год</t>
  </si>
  <si>
    <t>март, ноябрь</t>
  </si>
  <si>
    <t>август, сентябрь</t>
  </si>
  <si>
    <t>март, июнь</t>
  </si>
  <si>
    <t>фев, июл, авг</t>
  </si>
  <si>
    <t>август, ноябрь</t>
  </si>
  <si>
    <t>48 | 1</t>
  </si>
  <si>
    <t>34 | 1</t>
  </si>
  <si>
    <t>20 | 24</t>
  </si>
  <si>
    <t>6,4 | 18</t>
  </si>
  <si>
    <t>4,4 | 3</t>
  </si>
  <si>
    <t>548 | 1</t>
  </si>
  <si>
    <t>5 | 1</t>
  </si>
  <si>
    <t>229,08 | 249</t>
  </si>
  <si>
    <t>152,72 | 136</t>
  </si>
  <si>
    <t>229,08 | 24</t>
  </si>
  <si>
    <t>152,72 | 24</t>
  </si>
  <si>
    <t>76,16 | 1</t>
  </si>
  <si>
    <t>381,8 | 2</t>
  </si>
  <si>
    <t>794 | 28</t>
  </si>
  <si>
    <t>397 | 22</t>
  </si>
  <si>
    <t>0,14292 | 6</t>
  </si>
  <si>
    <t>7,94 | 40</t>
  </si>
  <si>
    <t>7,94 | 10</t>
  </si>
  <si>
    <t>7,94 | 12</t>
  </si>
  <si>
    <t>794 | 32</t>
  </si>
  <si>
    <t>397 | 8</t>
  </si>
  <si>
    <t>21,6 | 1</t>
  </si>
  <si>
    <t>132 | 2</t>
  </si>
  <si>
    <t>4 | 122</t>
  </si>
  <si>
    <t>152 | 24</t>
  </si>
  <si>
    <t>794 | 74</t>
  </si>
  <si>
    <t>152 | 27</t>
  </si>
  <si>
    <t>4 | 127</t>
  </si>
  <si>
    <t>1989 | 77</t>
  </si>
  <si>
    <t>1989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</si>
</sst>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abSelected="1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759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231223.95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1061226.9099999999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1038113.76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1038113.76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1038113.76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254337.1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965858.42858817033</v>
      </c>
      <c r="G28" s="18">
        <f>и_ср_начисл-и_ср_стоимость_факт</f>
        <v>95368.481411829591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596788.56000000006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561262.69000000006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705.70101036565018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1343624.7400000002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1431357.8900000001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203139.66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1670020.27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1670020.27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4234.8513532042398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44912.259999999995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43174.09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17780.919999999998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44912.259999999995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44912.259999999995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2227.0959298646439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427820.33999999997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394840.14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153529.96999999997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474868.79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474868.79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6587.0015143087048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465392.85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447903.94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186812.14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465392.85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465392.85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opLeftCell="A2" zoomScale="90" zoomScaleNormal="90" workbookViewId="0">
      <selection activeCell="A201" sqref="A20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22775.213197256016</v>
      </c>
      <c r="F6" s="40"/>
      <c r="I6" s="27">
        <f>E6/1.18</f>
        <v>19301.028133267813</v>
      </c>
      <c r="J6" s="29">
        <f>[1]сумма!$Q$6</f>
        <v>12959.079134999998</v>
      </c>
      <c r="K6" s="29">
        <f>J6-I6</f>
        <v>-6341.9489982678151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284.7085762114894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0.25080000000000002</v>
      </c>
      <c r="E8" s="48">
        <v>284.7085762114894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2647.2122347556378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21.380800000000001</v>
      </c>
      <c r="E25" s="48">
        <v>2647.2122347556378</v>
      </c>
      <c r="F25" s="49" t="s">
        <v>742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7835.0871550487927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2.3199999999999998</v>
      </c>
      <c r="E43" s="48">
        <v>2134.3039534920181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16.059999999999999</v>
      </c>
      <c r="E44" s="48">
        <v>1363.8295288420768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86</v>
      </c>
      <c r="E45" s="48">
        <v>3387.2493504617742</v>
      </c>
      <c r="F45" s="49" t="s">
        <v>760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1</v>
      </c>
      <c r="E47" s="56">
        <v>860.91150015613982</v>
      </c>
      <c r="F47" s="49" t="s">
        <v>743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2</v>
      </c>
      <c r="E54" s="48">
        <v>88.792822096783837</v>
      </c>
      <c r="F54" s="49" t="s">
        <v>761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145.31365027500865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>
        <v>3</v>
      </c>
      <c r="E79" s="35">
        <v>145.31365027500865</v>
      </c>
      <c r="F79" s="33" t="s">
        <v>734</v>
      </c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4504.0194332591745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48</v>
      </c>
      <c r="E91" s="35">
        <v>502.79264330322667</v>
      </c>
      <c r="F91" s="33" t="s">
        <v>739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3</v>
      </c>
      <c r="E96" s="35">
        <v>4001.2267899559474</v>
      </c>
      <c r="F96" s="33" t="s">
        <v>741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2647.2959338876976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21.380800000000001</v>
      </c>
      <c r="E101" s="35">
        <v>2647.2959338876976</v>
      </c>
      <c r="F101" s="33" t="s">
        <v>742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837.22647530426059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0.76360000000000006</v>
      </c>
      <c r="E106" s="56">
        <v>809.63366143515054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>
        <v>1</v>
      </c>
      <c r="E112" s="35">
        <v>27.592813869110095</v>
      </c>
      <c r="F112" s="72" t="s">
        <v>741</v>
      </c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3210.3951439117836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0.76360000000000006</v>
      </c>
      <c r="E120" s="56">
        <v>822.05700403662627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1965.0084959881758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172.00769489271264</v>
      </c>
      <c r="F138" s="49" t="s">
        <v>737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</v>
      </c>
      <c r="E147" s="48">
        <v>96.598124871943924</v>
      </c>
      <c r="F147" s="49" t="s">
        <v>738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154.72382412232469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663.95459460217216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743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>
        <v>1</v>
      </c>
      <c r="E181" s="48">
        <v>92.118407297670373</v>
      </c>
      <c r="F181" s="49" t="s">
        <v>741</v>
      </c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0.24</v>
      </c>
      <c r="E194" s="48">
        <v>16.689770715582494</v>
      </c>
      <c r="F194" s="49" t="s">
        <v>741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112832.69297572145</v>
      </c>
      <c r="F197" s="75"/>
      <c r="I197" s="27">
        <f>E197/1.18</f>
        <v>95620.926250611403</v>
      </c>
      <c r="J197" s="29">
        <f>[1]сумма!$Q$11</f>
        <v>31082.599499999997</v>
      </c>
      <c r="K197" s="29">
        <f>J197-I197</f>
        <v>-64538.326750611406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112832.69297572145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4.5816000000000008</v>
      </c>
      <c r="E199" s="35">
        <v>18062.308569602475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8.1599999999999984</v>
      </c>
      <c r="E200" s="35">
        <v>12867.3067119596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>
        <v>0</v>
      </c>
      <c r="E201" s="35">
        <v>20063.475225457856</v>
      </c>
      <c r="F201" s="49" t="s">
        <v>718</v>
      </c>
      <c r="I201" s="27">
        <f>E201/1.01330668353499/1.18</f>
        <v>16779.663435164835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9.8000000000000007</v>
      </c>
      <c r="E202" s="35">
        <v>251.55176289686759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9.8000000000000007</v>
      </c>
      <c r="E203" s="35">
        <v>5543.5728716161339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9.8000000000000007</v>
      </c>
      <c r="E210" s="35">
        <v>12471.039149731012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114.95</v>
      </c>
      <c r="E211" s="35">
        <v>40456.322234743355</v>
      </c>
      <c r="F211" s="49" t="s">
        <v>743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6</v>
      </c>
      <c r="E215" s="35">
        <v>1246.1485491657309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2</v>
      </c>
      <c r="E217" s="35">
        <v>1698.9602056557023</v>
      </c>
      <c r="F217" s="49" t="s">
        <v>736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172.00769489271264</v>
      </c>
      <c r="F228" s="49" t="s">
        <v>737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2948.326732331238</v>
      </c>
      <c r="F232" s="33"/>
      <c r="I232" s="27">
        <f>E232/1.18</f>
        <v>2498.5819765518968</v>
      </c>
      <c r="J232" s="29">
        <f>[1]сумма!$M$13</f>
        <v>4000.8600000000006</v>
      </c>
      <c r="K232" s="29">
        <f>J232-I232</f>
        <v>1502.2780234481038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2948.326732331238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8</v>
      </c>
      <c r="E240" s="35">
        <v>146.56913725590846</v>
      </c>
      <c r="F240" s="33" t="s">
        <v>746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>
        <v>4</v>
      </c>
      <c r="E242" s="35">
        <v>2057.7017519077067</v>
      </c>
      <c r="F242" s="33" t="s">
        <v>732</v>
      </c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744.05584316762281</v>
      </c>
      <c r="F243" s="33" t="s">
        <v>744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107945.594796991</v>
      </c>
      <c r="F266" s="75"/>
      <c r="I266" s="27">
        <f>E266/1.18</f>
        <v>91479.317624568648</v>
      </c>
      <c r="J266" s="29">
        <f>[1]сумма!$Q$15</f>
        <v>14033.079052204816</v>
      </c>
      <c r="K266" s="29">
        <f>J266-I266</f>
        <v>-77446.238572363829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107945.594796991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1.36</v>
      </c>
      <c r="E268" s="35">
        <v>4184.789204735388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2</v>
      </c>
      <c r="E271" s="35">
        <v>670.1796146831673</v>
      </c>
      <c r="F271" s="33" t="s">
        <v>762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111.60852223811627</v>
      </c>
      <c r="F274" s="33" t="s">
        <v>732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22328.410227668875</v>
      </c>
      <c r="F282" s="33" t="s">
        <v>735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132</v>
      </c>
      <c r="E284" s="35">
        <v>66784.282735310248</v>
      </c>
      <c r="F284" s="33" t="s">
        <v>730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>
        <v>1</v>
      </c>
      <c r="E287" s="35">
        <v>43.846388180569129</v>
      </c>
      <c r="F287" s="33" t="s">
        <v>732</v>
      </c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12</v>
      </c>
      <c r="E288" s="35">
        <v>308.37744790825911</v>
      </c>
      <c r="F288" s="33" t="s">
        <v>763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0.5</v>
      </c>
      <c r="E293" s="35">
        <v>70.802888347348457</v>
      </c>
      <c r="F293" s="33" t="s">
        <v>737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>
        <v>2</v>
      </c>
      <c r="E303" s="35">
        <v>95.28946901382119</v>
      </c>
      <c r="F303" s="33" t="s">
        <v>732</v>
      </c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2</v>
      </c>
      <c r="E308" s="35">
        <v>226.51675464678124</v>
      </c>
      <c r="F308" s="33" t="s">
        <v>746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1</v>
      </c>
      <c r="E311" s="35">
        <v>494.4227300972276</v>
      </c>
      <c r="F311" s="33" t="s">
        <v>730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2</v>
      </c>
      <c r="E312" s="35">
        <v>146.22397797798493</v>
      </c>
      <c r="F312" s="33" t="s">
        <v>739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1479.1853466297964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>
        <v>66</v>
      </c>
      <c r="E321" s="35">
        <v>4070.6953307187564</v>
      </c>
      <c r="F321" s="33" t="s">
        <v>735</v>
      </c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5</v>
      </c>
      <c r="E322" s="35">
        <v>888.74926959661752</v>
      </c>
      <c r="F322" s="33" t="s">
        <v>735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1137.0228164878022</v>
      </c>
      <c r="F326" s="33" t="s">
        <v>732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110.18128898623618</v>
      </c>
      <c r="F328" s="33" t="s">
        <v>764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198.8715291783098</v>
      </c>
      <c r="F334" s="33" t="s">
        <v>764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46</v>
      </c>
      <c r="E335" s="35">
        <v>2230.9093957401565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5</v>
      </c>
      <c r="E337" s="35">
        <v>706.54024477497433</v>
      </c>
      <c r="F337" s="33" t="s">
        <v>735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216796.91792488095</v>
      </c>
      <c r="F338" s="75"/>
      <c r="I338" s="27">
        <f>E338/1.18</f>
        <v>183726.20163125504</v>
      </c>
      <c r="J338" s="29">
        <f>[1]сумма!$Q$17</f>
        <v>27117.06</v>
      </c>
      <c r="K338" s="29">
        <f>J338-I338</f>
        <v>-156609.14163125504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216796.91792488095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765</v>
      </c>
      <c r="E340" s="84">
        <v>245.14280078484546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766</v>
      </c>
      <c r="E342" s="48">
        <v>216.81662309197168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767</v>
      </c>
      <c r="E343" s="84">
        <v>2009.137880005735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768</v>
      </c>
      <c r="E344" s="84">
        <v>599.32165660612668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769</v>
      </c>
      <c r="E345" s="84">
        <v>31.554572786616291</v>
      </c>
      <c r="F345" s="49" t="s">
        <v>747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770</v>
      </c>
      <c r="E346" s="48">
        <v>1859.0653362221731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771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772</v>
      </c>
      <c r="E349" s="48">
        <v>129393.11879568925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773</v>
      </c>
      <c r="E350" s="48">
        <v>35919.62600777117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774</v>
      </c>
      <c r="E351" s="48">
        <v>28500.128403332208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775</v>
      </c>
      <c r="E352" s="48">
        <v>15340.974774898281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776</v>
      </c>
      <c r="E353" s="84">
        <v>872.80259210271186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777</v>
      </c>
      <c r="E354" s="48">
        <v>1793.4332596682748</v>
      </c>
      <c r="F354" s="49" t="s">
        <v>748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161133.148588204</v>
      </c>
      <c r="F355" s="75"/>
      <c r="I355" s="27">
        <f>E355/1.18</f>
        <v>136553.51575271526</v>
      </c>
      <c r="J355" s="29">
        <f>[1]сумма!$Q$19</f>
        <v>27334.060541112922</v>
      </c>
      <c r="K355" s="29">
        <f>J355-I355</f>
        <v>-109219.45521160234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73132.37219416922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749</v>
      </c>
      <c r="E357" s="89">
        <v>80.112026400276307</v>
      </c>
      <c r="F357" s="49" t="s">
        <v>750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778</v>
      </c>
      <c r="E358" s="89">
        <v>11734.893326244533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779</v>
      </c>
      <c r="E359" s="89">
        <v>20171.108201853927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780</v>
      </c>
      <c r="E360" s="89">
        <v>151.93783872661356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781</v>
      </c>
      <c r="E361" s="89">
        <v>308.62707329953116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782</v>
      </c>
      <c r="E362" s="89">
        <v>525.59467828014112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783</v>
      </c>
      <c r="E364" s="89">
        <v>1518.1946423984302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784</v>
      </c>
      <c r="E365" s="89">
        <v>7653.5442917164255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785</v>
      </c>
      <c r="E366" s="89">
        <v>7388.2778281805859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786</v>
      </c>
      <c r="E367" s="89">
        <v>1897.6028080263657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786</v>
      </c>
      <c r="E368" s="89">
        <v>2770.9673800157661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787</v>
      </c>
      <c r="E369" s="89">
        <v>2144.5869897165312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788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789</v>
      </c>
      <c r="E371" s="89">
        <v>11394.261772798105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88000.776394034794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790</v>
      </c>
      <c r="E375" s="93">
        <v>17348.474543319418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791</v>
      </c>
      <c r="E377" s="95">
        <v>2318.6333563258477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792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793</v>
      </c>
      <c r="E379" s="95">
        <v>43482.930678108067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794</v>
      </c>
      <c r="E380" s="95">
        <v>15224.274270768925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794</v>
      </c>
      <c r="E382" s="95">
        <v>2761.4129058766707</v>
      </c>
      <c r="F382" s="49" t="s">
        <v>757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794</v>
      </c>
      <c r="E383" s="95">
        <v>1394.5112392514961</v>
      </c>
      <c r="F383" s="49" t="s">
        <v>758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71813.951822398638</v>
      </c>
      <c r="F386" s="75"/>
      <c r="I386" s="27">
        <f>E386/1.18</f>
        <v>60859.28120542258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71813.951822398638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40973.152418194928</v>
      </c>
      <c r="F388" s="75"/>
      <c r="I388" s="27">
        <f>E388/1.18</f>
        <v>34723.010523894009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40973.152418194928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228639.60858817035</v>
      </c>
      <c r="F390" s="75"/>
      <c r="I390" s="27">
        <f>E390/1.18</f>
        <v>193762.38015946641</v>
      </c>
      <c r="J390" s="27">
        <f>SUM(I6:I390)</f>
        <v>835303.90669291792</v>
      </c>
      <c r="K390" s="27">
        <f>J390*1.01330668353499*1.18</f>
        <v>998774.45709308924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228639.60858817035</v>
      </c>
      <c r="F391" s="49" t="s">
        <v>731</v>
      </c>
      <c r="I391" s="27">
        <f>E6+E197+E232+E266+E338+E355+E386+E388+E390</f>
        <v>965858.60704414872</v>
      </c>
      <c r="J391" s="27">
        <f>I391-K391</f>
        <v>626694.83080542693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2017-05-18T02:09:04Z</dcterms:modified>
</cp:coreProperties>
</file>